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D9F84C82-652D-497D-B47F-AB0E37DBCD5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Dadus 2025" sheetId="1" r:id="rId1"/>
  </sheets>
  <definedNames>
    <definedName name="_xlnm.Print_Area" localSheetId="0">'Dadus 2025'!$A$1:$L$32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7" i="1" l="1"/>
  <c r="L26" i="1"/>
  <c r="L21" i="1"/>
  <c r="L13" i="1"/>
  <c r="K21" i="1"/>
  <c r="I21" i="1"/>
  <c r="G21" i="1"/>
  <c r="F21" i="1"/>
  <c r="E21" i="1"/>
  <c r="D21" i="1"/>
  <c r="D13" i="1" l="1"/>
  <c r="K26" i="1" l="1"/>
  <c r="J26" i="1"/>
  <c r="I26" i="1"/>
  <c r="G26" i="1"/>
  <c r="F26" i="1"/>
  <c r="E26" i="1"/>
  <c r="D26" i="1"/>
  <c r="J21" i="1"/>
  <c r="K13" i="1"/>
  <c r="K27" i="1" s="1"/>
  <c r="J13" i="1"/>
  <c r="I13" i="1"/>
  <c r="I27" i="1" s="1"/>
  <c r="G13" i="1"/>
  <c r="F13" i="1"/>
  <c r="F27" i="1" s="1"/>
  <c r="E13" i="1"/>
  <c r="H12" i="1"/>
  <c r="H14" i="1"/>
  <c r="H17" i="1"/>
  <c r="H18" i="1"/>
  <c r="H19" i="1"/>
  <c r="H20" i="1"/>
  <c r="H22" i="1"/>
  <c r="H23" i="1"/>
  <c r="H24" i="1"/>
  <c r="H25" i="1"/>
  <c r="H11" i="1"/>
  <c r="H10" i="1"/>
  <c r="J27" i="1" l="1"/>
  <c r="H21" i="1"/>
  <c r="D27" i="1"/>
  <c r="E27" i="1"/>
  <c r="G27" i="1"/>
  <c r="H13" i="1"/>
  <c r="H26" i="1"/>
  <c r="H27" i="1" l="1"/>
</calcChain>
</file>

<file path=xl/sharedStrings.xml><?xml version="1.0" encoding="utf-8"?>
<sst xmlns="http://schemas.openxmlformats.org/spreadsheetml/2006/main" count="41" uniqueCount="37">
  <si>
    <t xml:space="preserve">No </t>
  </si>
  <si>
    <t>Binagua</t>
  </si>
  <si>
    <t>Buigira</t>
  </si>
  <si>
    <t>Wai-aca</t>
  </si>
  <si>
    <t xml:space="preserve">Buruma </t>
  </si>
  <si>
    <t>Fatuk bo'ot</t>
  </si>
  <si>
    <t>Wai-wono</t>
  </si>
  <si>
    <t>Wai-coa</t>
  </si>
  <si>
    <t xml:space="preserve">Jonsong </t>
  </si>
  <si>
    <t>Katinting</t>
  </si>
  <si>
    <t>Edan</t>
  </si>
  <si>
    <t>BAUCAU</t>
  </si>
  <si>
    <t>LAGA</t>
  </si>
  <si>
    <t>VEMASSE</t>
  </si>
  <si>
    <t>QUELICAI</t>
  </si>
  <si>
    <t>POSTO ADM.</t>
  </si>
  <si>
    <t>TOTAL</t>
  </si>
  <si>
    <t>A</t>
  </si>
  <si>
    <t>B</t>
  </si>
  <si>
    <t>C</t>
  </si>
  <si>
    <t>D</t>
  </si>
  <si>
    <t>Caravela</t>
  </si>
  <si>
    <t>Seical</t>
  </si>
  <si>
    <t>Total Ró'o Pesca</t>
  </si>
  <si>
    <t>Centro de Pescas</t>
  </si>
  <si>
    <t>Total Pescador</t>
  </si>
  <si>
    <t>Uja Motor Tasi</t>
  </si>
  <si>
    <t xml:space="preserve">Total Motor </t>
  </si>
  <si>
    <t>La Uja Motor</t>
  </si>
  <si>
    <t>Grupo Rompon</t>
  </si>
  <si>
    <t xml:space="preserve"> Grupo Gillnet + Kail</t>
  </si>
  <si>
    <t>Kampun-baru</t>
  </si>
  <si>
    <t>Sukaer Laran</t>
  </si>
  <si>
    <t>Saewataissi</t>
  </si>
  <si>
    <t>TINAN 2025</t>
  </si>
  <si>
    <t>Dadus Produsaun (Toneladas)</t>
  </si>
  <si>
    <t>DADUS PESKADORES, UZUS EKIPAMENTUS NO DADUS PRODUSAUN NE'EBE EXISTE IHA MUNISIPIU BAUCAU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</si>
</sst>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1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0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color rgb="FFFF0000"/>
      <name val="Times New Roman"/>
      <family val="1"/>
    </font>
    <font>
      <sz val="14"/>
      <color theme="1"/>
      <name val="Times New Roman"/>
      <family val="1"/>
    </font>
    <font>
      <b/>
      <sz val="8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sz val="14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/>
    <xf numFmtId="0" fontId="1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/>
    </xf>
    <xf numFmtId="0" fontId="9" fillId="4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10" fillId="8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11" fillId="9" borderId="1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textRotation="45"/>
    </xf>
    <xf numFmtId="0" fontId="3" fillId="7" borderId="1" xfId="0" applyFont="1" applyFill="1" applyBorder="1" applyAlignment="1">
      <alignment horizontal="center" vertical="center" textRotation="45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171098</xdr:colOff>
      <xdr:row>0</xdr:row>
      <xdr:rowOff>57150</xdr:rowOff>
    </xdr:from>
    <xdr:ext cx="486128" cy="409575"/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498" y="57150"/>
          <a:ext cx="486128" cy="40957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1</xdr:col>
      <xdr:colOff>163290</xdr:colOff>
      <xdr:row>0</xdr:row>
      <xdr:rowOff>60012</xdr:rowOff>
    </xdr:from>
    <xdr:to>
      <xdr:col>1</xdr:col>
      <xdr:colOff>647700</xdr:colOff>
      <xdr:row>2</xdr:row>
      <xdr:rowOff>28575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890" y="60012"/>
          <a:ext cx="484410" cy="34956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696385</xdr:colOff>
      <xdr:row>0</xdr:row>
      <xdr:rowOff>66674</xdr:rowOff>
    </xdr:from>
    <xdr:to>
      <xdr:col>3</xdr:col>
      <xdr:colOff>285750</xdr:colOff>
      <xdr:row>2</xdr:row>
      <xdr:rowOff>28575</xdr:rowOff>
    </xdr:to>
    <xdr:sp macro="" textlink="">
      <xdr:nvSpPr>
        <xdr:cNvPr id="10" name="Text Box 6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924985" y="66674"/>
          <a:ext cx="1246715" cy="342901"/>
        </a:xfrm>
        <a:prstGeom prst="rect">
          <a:avLst/>
        </a:prstGeom>
        <a:solidFill>
          <a:sysClr val="window" lastClr="FFFFFF"/>
        </a:solidFill>
        <a:ln w="6350">
          <a:noFill/>
        </a:ln>
        <a:effectLst/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ct val="107000"/>
            </a:lnSpc>
            <a:spcAft>
              <a:spcPts val="0"/>
            </a:spcAft>
          </a:pPr>
          <a:r>
            <a:rPr lang="en-US" sz="600" b="1">
              <a:solidFill>
                <a:schemeClr val="tx1">
                  <a:lumMod val="50000"/>
                  <a:lumOff val="50000"/>
                </a:schemeClr>
              </a:solidFill>
              <a:effectLst/>
              <a:latin typeface="Times New Roman" panose="02020603050405020304" pitchFamily="18" charset="0"/>
              <a:ea typeface="Calibri" panose="020F0502020204030204" pitchFamily="34" charset="0"/>
              <a:cs typeface="Times New Roman" panose="02020603050405020304" pitchFamily="18" charset="0"/>
            </a:rPr>
            <a:t>MINISTÉRIO DA </a:t>
          </a:r>
          <a:endParaRPr lang="en-US" sz="600">
            <a:solidFill>
              <a:schemeClr val="tx1">
                <a:lumMod val="50000"/>
                <a:lumOff val="50000"/>
              </a:schemeClr>
            </a:solidFill>
            <a:effectLst/>
            <a:latin typeface="Times New Roman" panose="02020603050405020304" pitchFamily="18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ct val="107000"/>
            </a:lnSpc>
            <a:spcAft>
              <a:spcPts val="0"/>
            </a:spcAft>
          </a:pPr>
          <a:r>
            <a:rPr lang="en-US" sz="600" b="1">
              <a:solidFill>
                <a:schemeClr val="tx1">
                  <a:lumMod val="50000"/>
                  <a:lumOff val="50000"/>
                </a:schemeClr>
              </a:solidFill>
              <a:effectLst/>
              <a:latin typeface="Times New Roman" panose="02020603050405020304" pitchFamily="18" charset="0"/>
              <a:ea typeface="Calibri" panose="020F0502020204030204" pitchFamily="34" charset="0"/>
              <a:cs typeface="Times New Roman" panose="02020603050405020304" pitchFamily="18" charset="0"/>
            </a:rPr>
            <a:t>AGRICULTURA, PECUÁRIA, </a:t>
          </a:r>
          <a:endParaRPr lang="en-US" sz="600">
            <a:solidFill>
              <a:schemeClr val="tx1">
                <a:lumMod val="50000"/>
                <a:lumOff val="50000"/>
              </a:schemeClr>
            </a:solidFill>
            <a:effectLst/>
            <a:latin typeface="Times New Roman" panose="02020603050405020304" pitchFamily="18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ct val="107000"/>
            </a:lnSpc>
            <a:spcAft>
              <a:spcPts val="0"/>
            </a:spcAft>
          </a:pPr>
          <a:r>
            <a:rPr lang="en-US" sz="600" b="1">
              <a:solidFill>
                <a:schemeClr val="tx1">
                  <a:lumMod val="50000"/>
                  <a:lumOff val="50000"/>
                </a:schemeClr>
              </a:solidFill>
              <a:effectLst/>
              <a:latin typeface="Times New Roman" panose="02020603050405020304" pitchFamily="18" charset="0"/>
              <a:ea typeface="Calibri" panose="020F0502020204030204" pitchFamily="34" charset="0"/>
              <a:cs typeface="Times New Roman" panose="02020603050405020304" pitchFamily="18" charset="0"/>
            </a:rPr>
            <a:t>PESCAS E FLORESTAS</a:t>
          </a:r>
          <a:endParaRPr lang="en-US" sz="600">
            <a:solidFill>
              <a:schemeClr val="tx1">
                <a:lumMod val="50000"/>
                <a:lumOff val="50000"/>
              </a:schemeClr>
            </a:solidFill>
            <a:effectLst/>
            <a:latin typeface="Times New Roman" panose="02020603050405020304" pitchFamily="18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algn="ctr">
            <a:lnSpc>
              <a:spcPct val="107000"/>
            </a:lnSpc>
            <a:spcAft>
              <a:spcPts val="0"/>
            </a:spcAft>
          </a:pPr>
          <a:r>
            <a:rPr lang="en-US" sz="9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  <a:endParaRPr lang="en-US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oneCellAnchor>
    <xdr:from>
      <xdr:col>4</xdr:col>
      <xdr:colOff>635794</xdr:colOff>
      <xdr:row>0</xdr:row>
      <xdr:rowOff>38100</xdr:rowOff>
    </xdr:from>
    <xdr:ext cx="1964532" cy="561975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3455194" y="38100"/>
          <a:ext cx="1964532" cy="5619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600" b="1">
              <a:solidFill>
                <a:schemeClr val="tx1">
                  <a:lumMod val="50000"/>
                  <a:lumOff val="50000"/>
                </a:schemeClr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DIREÇÃO GERAL DAS</a:t>
          </a:r>
          <a:r>
            <a:rPr lang="en-US" sz="600" b="1" baseline="0">
              <a:solidFill>
                <a:schemeClr val="tx1">
                  <a:lumMod val="50000"/>
                  <a:lumOff val="50000"/>
                </a:schemeClr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en-US" sz="600" b="1">
              <a:solidFill>
                <a:schemeClr val="tx1">
                  <a:lumMod val="50000"/>
                  <a:lumOff val="50000"/>
                </a:schemeClr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PESCAS </a:t>
          </a:r>
          <a:endParaRPr lang="en-US" sz="600">
            <a:solidFill>
              <a:schemeClr val="tx1">
                <a:lumMod val="50000"/>
                <a:lumOff val="50000"/>
              </a:schemeClr>
            </a:solidFill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r>
            <a:rPr lang="en-US" sz="600" b="1">
              <a:solidFill>
                <a:schemeClr val="tx1">
                  <a:lumMod val="50000"/>
                  <a:lumOff val="50000"/>
                </a:schemeClr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AQUICULTURA</a:t>
          </a:r>
          <a:r>
            <a:rPr lang="en-US" sz="600" b="1" baseline="0">
              <a:solidFill>
                <a:schemeClr val="tx1">
                  <a:lumMod val="50000"/>
                  <a:lumOff val="50000"/>
                </a:schemeClr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E GESTÃO</a:t>
          </a:r>
          <a:r>
            <a:rPr lang="en-US" sz="600" b="1">
              <a:solidFill>
                <a:schemeClr val="tx1">
                  <a:lumMod val="50000"/>
                  <a:lumOff val="50000"/>
                </a:schemeClr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RECURSOS </a:t>
          </a:r>
          <a:endParaRPr lang="en-US" sz="600">
            <a:solidFill>
              <a:schemeClr val="tx1">
                <a:lumMod val="50000"/>
                <a:lumOff val="50000"/>
              </a:schemeClr>
            </a:solidFill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r>
            <a:rPr lang="en-US" sz="600" b="1">
              <a:solidFill>
                <a:schemeClr val="tx1">
                  <a:lumMod val="50000"/>
                  <a:lumOff val="50000"/>
                </a:schemeClr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AQUATICOS </a:t>
          </a:r>
          <a:r>
            <a:rPr lang="en-US" sz="600">
              <a:solidFill>
                <a:schemeClr val="tx1">
                  <a:lumMod val="50000"/>
                  <a:lumOff val="50000"/>
                </a:schemeClr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  </a:t>
          </a:r>
        </a:p>
        <a:p>
          <a:r>
            <a:rPr lang="en-US" sz="600" b="1">
              <a:solidFill>
                <a:schemeClr val="tx1">
                  <a:lumMod val="50000"/>
                  <a:lumOff val="50000"/>
                </a:schemeClr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Coord. Municipal Nas Areas Pescas e Aquicultura</a:t>
          </a:r>
        </a:p>
        <a:p>
          <a:r>
            <a:rPr lang="en-US" sz="600" b="1">
              <a:solidFill>
                <a:schemeClr val="tx1">
                  <a:lumMod val="50000"/>
                  <a:lumOff val="50000"/>
                </a:schemeClr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BAUCAU                                          </a:t>
          </a:r>
          <a:endParaRPr lang="en-US" sz="600" b="1">
            <a:solidFill>
              <a:schemeClr val="tx1">
                <a:lumMod val="50000"/>
                <a:lumOff val="50000"/>
              </a:schemeClr>
            </a:solidFill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endParaRPr lang="en-US" sz="1100"/>
        </a:p>
      </xdr:txBody>
    </xdr:sp>
    <xdr:clientData/>
  </xdr:oneCellAnchor>
  <xdr:twoCellAnchor editAs="oneCell">
    <xdr:from>
      <xdr:col>8</xdr:col>
      <xdr:colOff>358207</xdr:colOff>
      <xdr:row>0</xdr:row>
      <xdr:rowOff>31221</xdr:rowOff>
    </xdr:from>
    <xdr:to>
      <xdr:col>9</xdr:col>
      <xdr:colOff>504825</xdr:colOff>
      <xdr:row>2</xdr:row>
      <xdr:rowOff>19050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69" t="27795" r="5911" b="27795"/>
        <a:stretch/>
      </xdr:blipFill>
      <xdr:spPr>
        <a:xfrm>
          <a:off x="6168457" y="31221"/>
          <a:ext cx="946718" cy="368829"/>
        </a:xfrm>
        <a:prstGeom prst="rect">
          <a:avLst/>
        </a:prstGeom>
      </xdr:spPr>
    </xdr:pic>
    <xdr:clientData/>
  </xdr:twoCellAnchor>
  <xdr:twoCellAnchor editAs="oneCell">
    <xdr:from>
      <xdr:col>9</xdr:col>
      <xdr:colOff>552829</xdr:colOff>
      <xdr:row>0</xdr:row>
      <xdr:rowOff>57150</xdr:rowOff>
    </xdr:from>
    <xdr:to>
      <xdr:col>10</xdr:col>
      <xdr:colOff>352779</xdr:colOff>
      <xdr:row>2</xdr:row>
      <xdr:rowOff>28575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/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1" t="835" r="1110" b="1770"/>
        <a:stretch/>
      </xdr:blipFill>
      <xdr:spPr>
        <a:xfrm>
          <a:off x="7770662" y="57150"/>
          <a:ext cx="724227" cy="338314"/>
        </a:xfrm>
        <a:prstGeom prst="rect">
          <a:avLst/>
        </a:prstGeom>
      </xdr:spPr>
    </xdr:pic>
    <xdr:clientData/>
  </xdr:twoCellAnchor>
  <xdr:oneCellAnchor>
    <xdr:from>
      <xdr:col>8</xdr:col>
      <xdr:colOff>299020</xdr:colOff>
      <xdr:row>2</xdr:row>
      <xdr:rowOff>30775</xdr:rowOff>
    </xdr:from>
    <xdr:ext cx="1615506" cy="312125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/>
      </xdr:nvSpPr>
      <xdr:spPr>
        <a:xfrm>
          <a:off x="6109270" y="411775"/>
          <a:ext cx="1615506" cy="312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en-US" sz="800" b="1">
              <a:solidFill>
                <a:schemeClr val="bg2">
                  <a:lumMod val="50000"/>
                </a:schemeClr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Serviços Municipal de Agricultura</a:t>
          </a:r>
        </a:p>
        <a:p>
          <a:pPr algn="ctr"/>
          <a:r>
            <a:rPr lang="en-US" sz="700" b="1">
              <a:solidFill>
                <a:schemeClr val="bg2">
                  <a:lumMod val="50000"/>
                </a:schemeClr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BAUCAU</a:t>
          </a:r>
          <a:endParaRPr lang="en-US" sz="700" b="1">
            <a:solidFill>
              <a:schemeClr val="bg2">
                <a:lumMod val="50000"/>
              </a:schemeClr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  <xdr:twoCellAnchor>
    <xdr:from>
      <xdr:col>1</xdr:col>
      <xdr:colOff>52917</xdr:colOff>
      <xdr:row>3</xdr:row>
      <xdr:rowOff>76200</xdr:rowOff>
    </xdr:from>
    <xdr:to>
      <xdr:col>10</xdr:col>
      <xdr:colOff>619125</xdr:colOff>
      <xdr:row>3</xdr:row>
      <xdr:rowOff>78318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CxnSpPr/>
      </xdr:nvCxnSpPr>
      <xdr:spPr>
        <a:xfrm flipV="1">
          <a:off x="281517" y="695325"/>
          <a:ext cx="7833783" cy="2118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409226</xdr:colOff>
      <xdr:row>28</xdr:row>
      <xdr:rowOff>14109</xdr:rowOff>
    </xdr:from>
    <xdr:to>
      <xdr:col>8</xdr:col>
      <xdr:colOff>77614</xdr:colOff>
      <xdr:row>31</xdr:row>
      <xdr:rowOff>169341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4C55FD07-736D-6EF3-1531-7A5CEB74CDC7}"/>
            </a:ext>
          </a:extLst>
        </xdr:cNvPr>
        <xdr:cNvSpPr/>
      </xdr:nvSpPr>
      <xdr:spPr>
        <a:xfrm>
          <a:off x="2674059" y="5333998"/>
          <a:ext cx="3781777" cy="1044232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Baucau, ............. / Janeiro / 2026</a:t>
          </a:r>
        </a:p>
        <a:p>
          <a:pPr algn="ctr"/>
          <a:endParaRPr lang="en-US" sz="12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endParaRPr lang="en-US" sz="12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n-US" sz="1200" b="1" u="sng">
              <a:latin typeface="Times New Roman" panose="02020603050405020304" pitchFamily="18" charset="0"/>
              <a:cs typeface="Times New Roman" panose="02020603050405020304" pitchFamily="18" charset="0"/>
            </a:rPr>
            <a:t>Martinho Ximenes</a:t>
          </a:r>
        </a:p>
        <a:p>
          <a:pPr algn="ctr"/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Cefe/Coord</a:t>
          </a:r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. Municipio Nas Pescas e Aquicultura Baucau</a:t>
          </a:r>
          <a:endParaRPr lang="en-US" sz="12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2"/>
  <sheetViews>
    <sheetView tabSelected="1" topLeftCell="A22" zoomScale="90" zoomScaleNormal="90" workbookViewId="0">
      <selection activeCell="N30" sqref="N30"/>
    </sheetView>
  </sheetViews>
  <sheetFormatPr defaultRowHeight="14.5" x14ac:dyDescent="0.35"/>
  <cols>
    <col min="1" max="1" width="3.453125" customWidth="1"/>
    <col min="2" max="2" width="15.26953125" customWidth="1"/>
    <col min="3" max="3" width="13.7265625" customWidth="1"/>
    <col min="4" max="4" width="10.81640625" style="1" customWidth="1"/>
    <col min="5" max="5" width="11.6328125" style="1" customWidth="1"/>
    <col min="6" max="6" width="9" style="1" customWidth="1"/>
    <col min="7" max="7" width="9.54296875" customWidth="1"/>
    <col min="8" max="8" width="9.36328125" customWidth="1"/>
    <col min="9" max="9" width="12" customWidth="1"/>
    <col min="10" max="10" width="13.26953125" customWidth="1"/>
    <col min="11" max="11" width="15.08984375" customWidth="1"/>
    <col min="12" max="12" width="15.54296875" style="31" customWidth="1"/>
  </cols>
  <sheetData>
    <row r="1" spans="1:13" x14ac:dyDescent="0.35">
      <c r="D1"/>
      <c r="E1"/>
      <c r="F1"/>
    </row>
    <row r="2" spans="1:13" x14ac:dyDescent="0.35">
      <c r="A2" s="14"/>
      <c r="B2" s="15"/>
      <c r="C2" s="15"/>
      <c r="D2" s="14"/>
      <c r="E2" s="14"/>
      <c r="F2" s="14"/>
      <c r="G2" s="14"/>
      <c r="H2" s="14"/>
      <c r="I2" s="15"/>
      <c r="J2" s="15"/>
      <c r="K2" s="16"/>
      <c r="L2" s="32"/>
      <c r="M2" s="15"/>
    </row>
    <row r="3" spans="1:13" ht="18" x14ac:dyDescent="0.4">
      <c r="A3" s="17"/>
      <c r="B3" s="15"/>
      <c r="C3" s="15"/>
      <c r="D3" s="17"/>
      <c r="E3" s="17"/>
      <c r="F3" s="17"/>
      <c r="G3" s="17"/>
      <c r="H3" s="17"/>
      <c r="I3" s="15"/>
      <c r="J3" s="15"/>
      <c r="K3" s="16"/>
      <c r="L3" s="32"/>
      <c r="M3" s="15"/>
    </row>
    <row r="4" spans="1:13" ht="10.5" customHeight="1" x14ac:dyDescent="0.4">
      <c r="A4" s="17"/>
      <c r="B4" s="15"/>
      <c r="C4" s="15"/>
      <c r="D4" s="17"/>
      <c r="E4" s="17"/>
      <c r="F4" s="17"/>
      <c r="G4" s="17"/>
      <c r="H4" s="17"/>
      <c r="I4" s="15"/>
      <c r="J4" s="15"/>
      <c r="K4" s="16"/>
      <c r="L4" s="32"/>
      <c r="M4" s="15"/>
    </row>
    <row r="5" spans="1:13" hidden="1" x14ac:dyDescent="0.35"/>
    <row r="6" spans="1:13" ht="25" customHeight="1" x14ac:dyDescent="0.35">
      <c r="A6" s="45" t="s">
        <v>36</v>
      </c>
      <c r="B6" s="45"/>
      <c r="C6" s="45"/>
      <c r="D6" s="45"/>
      <c r="E6" s="45"/>
      <c r="F6" s="45"/>
      <c r="G6" s="45"/>
      <c r="H6" s="45"/>
      <c r="I6" s="45"/>
      <c r="J6" s="45"/>
      <c r="K6" s="45"/>
    </row>
    <row r="7" spans="1:13" ht="22" customHeight="1" x14ac:dyDescent="0.35">
      <c r="A7" s="42" t="s">
        <v>34</v>
      </c>
      <c r="B7" s="42"/>
      <c r="C7" s="42"/>
      <c r="D7" s="42"/>
      <c r="E7" s="42"/>
      <c r="F7" s="42"/>
      <c r="G7" s="42"/>
      <c r="H7" s="42"/>
      <c r="I7" s="42"/>
      <c r="J7" s="42"/>
      <c r="K7" s="42"/>
    </row>
    <row r="8" spans="1:13" x14ac:dyDescent="0.35">
      <c r="A8" s="43" t="s">
        <v>0</v>
      </c>
      <c r="B8" s="43" t="s">
        <v>24</v>
      </c>
      <c r="C8" s="43" t="s">
        <v>15</v>
      </c>
      <c r="D8" s="46" t="s">
        <v>25</v>
      </c>
      <c r="E8" s="46" t="s">
        <v>23</v>
      </c>
      <c r="F8" s="43" t="s">
        <v>26</v>
      </c>
      <c r="G8" s="43"/>
      <c r="H8" s="46" t="s">
        <v>27</v>
      </c>
      <c r="I8" s="43" t="s">
        <v>28</v>
      </c>
      <c r="J8" s="43" t="s">
        <v>29</v>
      </c>
      <c r="K8" s="46" t="s">
        <v>30</v>
      </c>
      <c r="L8" s="40" t="s">
        <v>35</v>
      </c>
    </row>
    <row r="9" spans="1:13" x14ac:dyDescent="0.35">
      <c r="A9" s="43"/>
      <c r="B9" s="43"/>
      <c r="C9" s="43"/>
      <c r="D9" s="46"/>
      <c r="E9" s="46"/>
      <c r="F9" s="25" t="s">
        <v>8</v>
      </c>
      <c r="G9" s="25" t="s">
        <v>9</v>
      </c>
      <c r="H9" s="46"/>
      <c r="I9" s="43"/>
      <c r="J9" s="43"/>
      <c r="K9" s="46"/>
      <c r="L9" s="41"/>
    </row>
    <row r="10" spans="1:13" ht="15" customHeight="1" x14ac:dyDescent="0.35">
      <c r="A10" s="2">
        <v>1</v>
      </c>
      <c r="B10" s="3" t="s">
        <v>1</v>
      </c>
      <c r="C10" s="47" t="s">
        <v>12</v>
      </c>
      <c r="D10" s="4">
        <v>210</v>
      </c>
      <c r="E10" s="2">
        <v>56</v>
      </c>
      <c r="F10" s="2">
        <v>14</v>
      </c>
      <c r="G10" s="2">
        <v>40</v>
      </c>
      <c r="H10" s="2">
        <f>G10+F10</f>
        <v>54</v>
      </c>
      <c r="I10" s="2">
        <v>20</v>
      </c>
      <c r="J10" s="2">
        <v>6</v>
      </c>
      <c r="K10" s="2">
        <v>48</v>
      </c>
      <c r="L10" s="33">
        <v>5.2</v>
      </c>
    </row>
    <row r="11" spans="1:13" x14ac:dyDescent="0.35">
      <c r="A11" s="2">
        <v>2</v>
      </c>
      <c r="B11" s="3" t="s">
        <v>2</v>
      </c>
      <c r="C11" s="47"/>
      <c r="D11" s="4">
        <v>230</v>
      </c>
      <c r="E11" s="2">
        <v>61</v>
      </c>
      <c r="F11" s="2">
        <v>25</v>
      </c>
      <c r="G11" s="2">
        <v>16</v>
      </c>
      <c r="H11" s="2">
        <f>G11+F11</f>
        <v>41</v>
      </c>
      <c r="I11" s="2">
        <v>25</v>
      </c>
      <c r="J11" s="2">
        <v>14</v>
      </c>
      <c r="K11" s="2">
        <v>46</v>
      </c>
      <c r="L11" s="33">
        <v>15.1</v>
      </c>
    </row>
    <row r="12" spans="1:13" x14ac:dyDescent="0.35">
      <c r="A12" s="2">
        <v>3</v>
      </c>
      <c r="B12" s="3" t="s">
        <v>33</v>
      </c>
      <c r="C12" s="47"/>
      <c r="D12" s="4">
        <v>65</v>
      </c>
      <c r="E12" s="2">
        <v>52</v>
      </c>
      <c r="F12" s="2">
        <v>14</v>
      </c>
      <c r="G12" s="2">
        <v>19</v>
      </c>
      <c r="H12" s="2">
        <f t="shared" ref="H12:H25" si="0">G12+F12</f>
        <v>33</v>
      </c>
      <c r="I12" s="2">
        <v>20</v>
      </c>
      <c r="J12" s="2">
        <v>6</v>
      </c>
      <c r="K12" s="2">
        <v>41</v>
      </c>
      <c r="L12" s="33">
        <v>16</v>
      </c>
    </row>
    <row r="13" spans="1:13" x14ac:dyDescent="0.35">
      <c r="A13" s="19" t="s">
        <v>17</v>
      </c>
      <c r="B13" s="20"/>
      <c r="C13" s="19" t="s">
        <v>16</v>
      </c>
      <c r="D13" s="24">
        <f t="shared" ref="D13:K13" si="1">SUM(D10:D12)</f>
        <v>505</v>
      </c>
      <c r="E13" s="24">
        <f t="shared" si="1"/>
        <v>169</v>
      </c>
      <c r="F13" s="24">
        <f t="shared" si="1"/>
        <v>53</v>
      </c>
      <c r="G13" s="24">
        <f t="shared" si="1"/>
        <v>75</v>
      </c>
      <c r="H13" s="24">
        <f t="shared" si="1"/>
        <v>128</v>
      </c>
      <c r="I13" s="24">
        <f t="shared" si="1"/>
        <v>65</v>
      </c>
      <c r="J13" s="24">
        <f t="shared" si="1"/>
        <v>26</v>
      </c>
      <c r="K13" s="24">
        <f t="shared" si="1"/>
        <v>135</v>
      </c>
      <c r="L13" s="24">
        <f>L10+L11+L12</f>
        <v>36.299999999999997</v>
      </c>
    </row>
    <row r="14" spans="1:13" x14ac:dyDescent="0.35">
      <c r="A14" s="5">
        <v>4</v>
      </c>
      <c r="B14" s="6" t="s">
        <v>3</v>
      </c>
      <c r="C14" s="13" t="s">
        <v>14</v>
      </c>
      <c r="D14" s="8">
        <v>40</v>
      </c>
      <c r="E14" s="5">
        <v>18</v>
      </c>
      <c r="F14" s="5">
        <v>3</v>
      </c>
      <c r="G14" s="5">
        <v>8</v>
      </c>
      <c r="H14" s="5">
        <f t="shared" si="0"/>
        <v>11</v>
      </c>
      <c r="I14" s="5">
        <v>8</v>
      </c>
      <c r="J14" s="5">
        <v>0</v>
      </c>
      <c r="K14" s="5">
        <v>18</v>
      </c>
      <c r="L14" s="34">
        <v>2</v>
      </c>
    </row>
    <row r="15" spans="1:13" x14ac:dyDescent="0.35">
      <c r="A15" s="12" t="s">
        <v>18</v>
      </c>
      <c r="B15" s="6"/>
      <c r="C15" s="7" t="s">
        <v>16</v>
      </c>
      <c r="D15" s="7">
        <v>40</v>
      </c>
      <c r="E15" s="12">
        <v>18</v>
      </c>
      <c r="F15" s="12">
        <v>3</v>
      </c>
      <c r="G15" s="12">
        <v>8</v>
      </c>
      <c r="H15" s="12">
        <v>11</v>
      </c>
      <c r="I15" s="12">
        <v>8</v>
      </c>
      <c r="J15" s="12">
        <v>0</v>
      </c>
      <c r="K15" s="12">
        <v>18</v>
      </c>
      <c r="L15" s="35">
        <v>2</v>
      </c>
    </row>
    <row r="16" spans="1:13" x14ac:dyDescent="0.35">
      <c r="A16" s="22">
        <v>5</v>
      </c>
      <c r="B16" s="21" t="s">
        <v>22</v>
      </c>
      <c r="C16" s="51" t="s">
        <v>11</v>
      </c>
      <c r="D16" s="11">
        <v>156</v>
      </c>
      <c r="E16" s="9">
        <v>52</v>
      </c>
      <c r="F16" s="9">
        <v>2</v>
      </c>
      <c r="G16" s="9">
        <v>0</v>
      </c>
      <c r="H16" s="9">
        <v>2</v>
      </c>
      <c r="I16" s="9">
        <v>54</v>
      </c>
      <c r="J16" s="9">
        <v>0</v>
      </c>
      <c r="K16" s="9">
        <v>52</v>
      </c>
      <c r="L16" s="36">
        <v>3</v>
      </c>
    </row>
    <row r="17" spans="1:12" ht="15" customHeight="1" x14ac:dyDescent="0.35">
      <c r="A17" s="9">
        <v>6</v>
      </c>
      <c r="B17" s="10" t="s">
        <v>4</v>
      </c>
      <c r="C17" s="51"/>
      <c r="D17" s="11">
        <v>80</v>
      </c>
      <c r="E17" s="9">
        <v>30</v>
      </c>
      <c r="F17" s="9">
        <v>14</v>
      </c>
      <c r="G17" s="9">
        <v>15</v>
      </c>
      <c r="H17" s="9">
        <f t="shared" si="0"/>
        <v>29</v>
      </c>
      <c r="I17" s="9">
        <v>25</v>
      </c>
      <c r="J17" s="9">
        <v>6</v>
      </c>
      <c r="K17" s="9">
        <v>30</v>
      </c>
      <c r="L17" s="36">
        <v>10</v>
      </c>
    </row>
    <row r="18" spans="1:12" x14ac:dyDescent="0.35">
      <c r="A18" s="22">
        <v>7</v>
      </c>
      <c r="B18" s="10" t="s">
        <v>5</v>
      </c>
      <c r="C18" s="51"/>
      <c r="D18" s="11">
        <v>60</v>
      </c>
      <c r="E18" s="9">
        <v>24</v>
      </c>
      <c r="F18" s="9">
        <v>9</v>
      </c>
      <c r="G18" s="9">
        <v>6</v>
      </c>
      <c r="H18" s="9">
        <f t="shared" si="0"/>
        <v>15</v>
      </c>
      <c r="I18" s="9">
        <v>15</v>
      </c>
      <c r="J18" s="9">
        <v>0</v>
      </c>
      <c r="K18" s="9">
        <v>24</v>
      </c>
      <c r="L18" s="36">
        <v>8</v>
      </c>
    </row>
    <row r="19" spans="1:12" x14ac:dyDescent="0.35">
      <c r="A19" s="9">
        <v>8</v>
      </c>
      <c r="B19" s="10" t="s">
        <v>6</v>
      </c>
      <c r="C19" s="51"/>
      <c r="D19" s="11">
        <v>50</v>
      </c>
      <c r="E19" s="9">
        <v>28</v>
      </c>
      <c r="F19" s="9">
        <v>1</v>
      </c>
      <c r="G19" s="9">
        <v>14</v>
      </c>
      <c r="H19" s="9">
        <f t="shared" si="0"/>
        <v>15</v>
      </c>
      <c r="I19" s="9">
        <v>20</v>
      </c>
      <c r="J19" s="9">
        <v>0</v>
      </c>
      <c r="K19" s="9">
        <v>10</v>
      </c>
      <c r="L19" s="36">
        <v>3</v>
      </c>
    </row>
    <row r="20" spans="1:12" x14ac:dyDescent="0.35">
      <c r="A20" s="22">
        <v>9</v>
      </c>
      <c r="B20" s="10" t="s">
        <v>7</v>
      </c>
      <c r="C20" s="51"/>
      <c r="D20" s="11">
        <v>40</v>
      </c>
      <c r="E20" s="9">
        <v>25</v>
      </c>
      <c r="F20" s="9">
        <v>3</v>
      </c>
      <c r="G20" s="9">
        <v>8</v>
      </c>
      <c r="H20" s="9">
        <f t="shared" si="0"/>
        <v>11</v>
      </c>
      <c r="I20" s="9">
        <v>15</v>
      </c>
      <c r="J20" s="9">
        <v>2</v>
      </c>
      <c r="K20" s="9">
        <v>10</v>
      </c>
      <c r="L20" s="36">
        <v>1.5</v>
      </c>
    </row>
    <row r="21" spans="1:12" x14ac:dyDescent="0.35">
      <c r="A21" s="19" t="s">
        <v>19</v>
      </c>
      <c r="B21" s="20"/>
      <c r="C21" s="19" t="s">
        <v>16</v>
      </c>
      <c r="D21" s="24">
        <f t="shared" ref="D21:I21" si="2">SUM(D16:D20)</f>
        <v>386</v>
      </c>
      <c r="E21" s="24">
        <f t="shared" si="2"/>
        <v>159</v>
      </c>
      <c r="F21" s="24">
        <f t="shared" si="2"/>
        <v>29</v>
      </c>
      <c r="G21" s="24">
        <f t="shared" si="2"/>
        <v>43</v>
      </c>
      <c r="H21" s="24">
        <f t="shared" si="2"/>
        <v>72</v>
      </c>
      <c r="I21" s="24">
        <f t="shared" si="2"/>
        <v>129</v>
      </c>
      <c r="J21" s="24">
        <f t="shared" ref="J21" si="3">SUM(J17:J20)</f>
        <v>8</v>
      </c>
      <c r="K21" s="24">
        <f>SUM(K16:K20)</f>
        <v>126</v>
      </c>
      <c r="L21" s="24">
        <f>L16+L17+L18+L19+L20</f>
        <v>25.5</v>
      </c>
    </row>
    <row r="22" spans="1:12" x14ac:dyDescent="0.35">
      <c r="A22" s="26">
        <v>10</v>
      </c>
      <c r="B22" s="27" t="s">
        <v>21</v>
      </c>
      <c r="C22" s="48" t="s">
        <v>13</v>
      </c>
      <c r="D22" s="28">
        <v>65</v>
      </c>
      <c r="E22" s="26">
        <v>30</v>
      </c>
      <c r="F22" s="26">
        <v>2</v>
      </c>
      <c r="G22" s="26">
        <v>0</v>
      </c>
      <c r="H22" s="26">
        <f t="shared" si="0"/>
        <v>2</v>
      </c>
      <c r="I22" s="26">
        <v>22</v>
      </c>
      <c r="J22" s="26">
        <v>0</v>
      </c>
      <c r="K22" s="37">
        <v>10</v>
      </c>
      <c r="L22" s="38">
        <v>4</v>
      </c>
    </row>
    <row r="23" spans="1:12" x14ac:dyDescent="0.35">
      <c r="A23" s="26">
        <v>11</v>
      </c>
      <c r="B23" s="27" t="s">
        <v>31</v>
      </c>
      <c r="C23" s="48"/>
      <c r="D23" s="28">
        <v>80</v>
      </c>
      <c r="E23" s="26">
        <v>61</v>
      </c>
      <c r="F23" s="26">
        <v>10</v>
      </c>
      <c r="G23" s="26">
        <v>4</v>
      </c>
      <c r="H23" s="26">
        <f t="shared" si="0"/>
        <v>14</v>
      </c>
      <c r="I23" s="26">
        <v>40</v>
      </c>
      <c r="J23" s="26">
        <v>2</v>
      </c>
      <c r="K23" s="37">
        <v>20</v>
      </c>
      <c r="L23" s="38">
        <v>15</v>
      </c>
    </row>
    <row r="24" spans="1:12" x14ac:dyDescent="0.35">
      <c r="A24" s="26">
        <v>12</v>
      </c>
      <c r="B24" s="27" t="s">
        <v>32</v>
      </c>
      <c r="C24" s="48"/>
      <c r="D24" s="28">
        <v>25</v>
      </c>
      <c r="E24" s="26">
        <v>6</v>
      </c>
      <c r="F24" s="26">
        <v>0</v>
      </c>
      <c r="G24" s="26">
        <v>3</v>
      </c>
      <c r="H24" s="26">
        <f t="shared" si="0"/>
        <v>3</v>
      </c>
      <c r="I24" s="26">
        <v>9</v>
      </c>
      <c r="J24" s="26">
        <v>0</v>
      </c>
      <c r="K24" s="37">
        <v>6</v>
      </c>
      <c r="L24" s="38">
        <v>1.5</v>
      </c>
    </row>
    <row r="25" spans="1:12" x14ac:dyDescent="0.35">
      <c r="A25" s="26">
        <v>13</v>
      </c>
      <c r="B25" s="27" t="s">
        <v>10</v>
      </c>
      <c r="C25" s="48"/>
      <c r="D25" s="28">
        <v>77</v>
      </c>
      <c r="E25" s="26">
        <v>70</v>
      </c>
      <c r="F25" s="26">
        <v>14</v>
      </c>
      <c r="G25" s="26">
        <v>3</v>
      </c>
      <c r="H25" s="26">
        <f t="shared" si="0"/>
        <v>17</v>
      </c>
      <c r="I25" s="26">
        <v>45</v>
      </c>
      <c r="J25" s="26">
        <v>0</v>
      </c>
      <c r="K25" s="37">
        <v>30</v>
      </c>
      <c r="L25" s="38">
        <v>1.4</v>
      </c>
    </row>
    <row r="26" spans="1:12" x14ac:dyDescent="0.35">
      <c r="A26" s="19" t="s">
        <v>20</v>
      </c>
      <c r="B26" s="20"/>
      <c r="C26" s="30" t="s">
        <v>16</v>
      </c>
      <c r="D26" s="23">
        <f t="shared" ref="D26:K26" si="4">SUM(D22:D25)</f>
        <v>247</v>
      </c>
      <c r="E26" s="24">
        <f t="shared" si="4"/>
        <v>167</v>
      </c>
      <c r="F26" s="24">
        <f t="shared" si="4"/>
        <v>26</v>
      </c>
      <c r="G26" s="24">
        <f t="shared" si="4"/>
        <v>10</v>
      </c>
      <c r="H26" s="24">
        <f t="shared" si="4"/>
        <v>36</v>
      </c>
      <c r="I26" s="24">
        <f t="shared" si="4"/>
        <v>116</v>
      </c>
      <c r="J26" s="24">
        <f t="shared" si="4"/>
        <v>2</v>
      </c>
      <c r="K26" s="24">
        <f t="shared" si="4"/>
        <v>66</v>
      </c>
      <c r="L26" s="24">
        <f>L22+L23+L24+L25</f>
        <v>21.9</v>
      </c>
    </row>
    <row r="27" spans="1:12" ht="24.5" customHeight="1" x14ac:dyDescent="0.35">
      <c r="A27" s="44" t="s">
        <v>16</v>
      </c>
      <c r="B27" s="44"/>
      <c r="C27" s="44"/>
      <c r="D27" s="29">
        <f t="shared" ref="D27:K27" si="5">SUM(D13+D15+D21+D26)</f>
        <v>1178</v>
      </c>
      <c r="E27" s="29">
        <f t="shared" si="5"/>
        <v>513</v>
      </c>
      <c r="F27" s="29">
        <f t="shared" si="5"/>
        <v>111</v>
      </c>
      <c r="G27" s="29">
        <f t="shared" si="5"/>
        <v>136</v>
      </c>
      <c r="H27" s="29">
        <f t="shared" si="5"/>
        <v>247</v>
      </c>
      <c r="I27" s="29">
        <f t="shared" si="5"/>
        <v>318</v>
      </c>
      <c r="J27" s="29">
        <f t="shared" si="5"/>
        <v>36</v>
      </c>
      <c r="K27" s="29">
        <f t="shared" si="5"/>
        <v>345</v>
      </c>
      <c r="L27" s="39">
        <f>L13+L21+L15+L26</f>
        <v>85.699999999999989</v>
      </c>
    </row>
    <row r="28" spans="1:12" x14ac:dyDescent="0.35">
      <c r="D28"/>
      <c r="E28"/>
      <c r="F28"/>
    </row>
    <row r="29" spans="1:12" x14ac:dyDescent="0.35">
      <c r="B29" s="49"/>
      <c r="C29" s="49"/>
      <c r="D29" s="49"/>
      <c r="E29"/>
      <c r="F29"/>
    </row>
    <row r="30" spans="1:12" x14ac:dyDescent="0.35">
      <c r="B30" s="49"/>
      <c r="C30" s="49"/>
      <c r="D30" s="49"/>
      <c r="E30"/>
      <c r="F30"/>
      <c r="H30" s="49"/>
      <c r="I30" s="49"/>
      <c r="J30" s="49"/>
    </row>
    <row r="31" spans="1:12" ht="41.25" customHeight="1" x14ac:dyDescent="0.35">
      <c r="B31" s="50"/>
      <c r="C31" s="50"/>
      <c r="D31" s="50"/>
      <c r="E31" s="18"/>
      <c r="F31" s="18"/>
      <c r="G31" s="18"/>
      <c r="H31" s="50"/>
      <c r="I31" s="50"/>
      <c r="J31" s="50"/>
    </row>
    <row r="32" spans="1:12" x14ac:dyDescent="0.35">
      <c r="B32" s="49"/>
      <c r="C32" s="49"/>
      <c r="D32" s="49"/>
      <c r="E32"/>
      <c r="F32"/>
      <c r="H32" s="49"/>
      <c r="I32" s="49"/>
      <c r="J32" s="49"/>
    </row>
  </sheetData>
  <mergeCells count="24">
    <mergeCell ref="H30:J30"/>
    <mergeCell ref="H31:J31"/>
    <mergeCell ref="H32:J32"/>
    <mergeCell ref="C16:C20"/>
    <mergeCell ref="B29:D29"/>
    <mergeCell ref="B31:D31"/>
    <mergeCell ref="B32:D32"/>
    <mergeCell ref="B30:D30"/>
    <mergeCell ref="L8:L9"/>
    <mergeCell ref="A7:K7"/>
    <mergeCell ref="C8:C9"/>
    <mergeCell ref="A27:C27"/>
    <mergeCell ref="A6:K6"/>
    <mergeCell ref="J8:J9"/>
    <mergeCell ref="K8:K9"/>
    <mergeCell ref="F8:G8"/>
    <mergeCell ref="A8:A9"/>
    <mergeCell ref="B8:B9"/>
    <mergeCell ref="D8:D9"/>
    <mergeCell ref="E8:E9"/>
    <mergeCell ref="H8:H9"/>
    <mergeCell ref="I8:I9"/>
    <mergeCell ref="C10:C12"/>
    <mergeCell ref="C22:C25"/>
  </mergeCells>
  <printOptions horizontalCentered="1" verticalCentered="1"/>
  <pageMargins left="0.7" right="0.7" top="0.75" bottom="0.75" header="0.3" footer="0.3"/>
  <pageSetup paperSize="9" scale="95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Dadus 2025</vt:lpstr>
      <vt:lpstr>'Dadus 2025'!Print_Area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PASUNDAN COMPUTER</dc:creator>
  <cp:lastModifiedBy>asus</cp:lastModifiedBy>
  <cp:lastPrinted>2026-02-04T01:20:47Z</cp:lastPrinted>
  <dcterms:created xsi:type="dcterms:W3CDTF">2022-08-31T03:36:52Z</dcterms:created>
  <dcterms:modified xsi:type="dcterms:W3CDTF">2026-02-04T01:25:44Z</dcterms:modified>
</cp:coreProperties>
</file>